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invty" sheetId="1" r:id="rId1"/>
    <sheet name="Studio A" sheetId="2" r:id="rId2"/>
    <sheet name="Studio B" sheetId="3" r:id="rId3"/>
    <sheet name="1 br" sheetId="4" r:id="rId4"/>
  </sheets>
  <definedNames>
    <definedName name="_xlnm.Print_Area" localSheetId="0">'invty'!$A$1:$F$33</definedName>
  </definedNames>
  <calcPr fullCalcOnLoad="1"/>
</workbook>
</file>

<file path=xl/sharedStrings.xml><?xml version="1.0" encoding="utf-8"?>
<sst xmlns="http://schemas.openxmlformats.org/spreadsheetml/2006/main" count="183" uniqueCount="52">
  <si>
    <t>INSPIRIA RESIDENCES</t>
  </si>
  <si>
    <t>Gardenstate Enterprises inc.</t>
  </si>
  <si>
    <t>LEVEL</t>
  </si>
  <si>
    <t>UNIT NO.</t>
  </si>
  <si>
    <t>UNIT TYPE</t>
  </si>
  <si>
    <t>STATUS</t>
  </si>
  <si>
    <t>AREA                       (in SQM)</t>
  </si>
  <si>
    <t>LIST PRICE                        (in PHP)</t>
  </si>
  <si>
    <t>10th      to      19th Floor</t>
  </si>
  <si>
    <t>Residential 1 Bedroom</t>
  </si>
  <si>
    <t>Available</t>
  </si>
  <si>
    <t>Residential Studio A</t>
  </si>
  <si>
    <t>Residential Studio B</t>
  </si>
  <si>
    <t>SPOT CASH</t>
  </si>
  <si>
    <t>SPOT 50% DOWNPAYMENT</t>
  </si>
  <si>
    <t>SPOT 30% DOWNPAYMENT</t>
  </si>
  <si>
    <t xml:space="preserve"> 0916 982 7545</t>
  </si>
  <si>
    <t xml:space="preserve">INSPIRIA RESIDENCES                     </t>
  </si>
  <si>
    <t>Cell Nos. 0943 136 7908</t>
  </si>
  <si>
    <t>DEFERRED PAYMENTS FOR 12 MONTHS</t>
  </si>
  <si>
    <t>DOWN PAYMENT OF 20% PAYABLE IN 30 MONTHS</t>
  </si>
  <si>
    <t>Unit No.</t>
  </si>
  <si>
    <t xml:space="preserve">                                  Gardenstate Enterprises Inc. </t>
  </si>
  <si>
    <t>Unit Area (sqm)</t>
  </si>
  <si>
    <t>Unit Type</t>
  </si>
  <si>
    <t>List Price</t>
  </si>
  <si>
    <t>Date</t>
  </si>
  <si>
    <t>1002-1012-1017-1027</t>
  </si>
  <si>
    <t>TOTAL LIST PRICE (TLP)</t>
  </si>
  <si>
    <t>Payment Term Discount Rate</t>
  </si>
  <si>
    <t>Payment Term Discount</t>
  </si>
  <si>
    <t>NET CONTRACT PRICE</t>
  </si>
  <si>
    <t>Davao City</t>
  </si>
  <si>
    <t>VAT (12%)</t>
  </si>
  <si>
    <t>TOTAL CONTRACT PRICE</t>
  </si>
  <si>
    <t>DOWN PAYMENT %</t>
  </si>
  <si>
    <t>DOWN PAYMENT AMOUNT</t>
  </si>
  <si>
    <t>RESERVATION FEE</t>
  </si>
  <si>
    <t>NET DOWN PAYMENT</t>
  </si>
  <si>
    <t>OTHER CHARGES (5%)</t>
  </si>
  <si>
    <t>PAYMENT TERMS</t>
  </si>
  <si>
    <t>30 Days</t>
  </si>
  <si>
    <t>12 Months</t>
  </si>
  <si>
    <t>30 Months</t>
  </si>
  <si>
    <t>MONTHLY INSTALLMENT</t>
  </si>
  <si>
    <t>BALANCE (TCP - NDP)</t>
  </si>
  <si>
    <t>Total Payment</t>
  </si>
  <si>
    <t xml:space="preserve"> ***This document does not constitute nor form part of any contract and is for informsation purposes only</t>
  </si>
  <si>
    <r>
      <t>*</t>
    </r>
    <r>
      <rPr>
        <i/>
        <sz val="9"/>
        <color indexed="8"/>
        <rFont val="Calibri"/>
        <family val="2"/>
      </rPr>
      <t>All additional discounts shal be subject to approval</t>
    </r>
  </si>
  <si>
    <r>
      <t>**A</t>
    </r>
    <r>
      <rPr>
        <i/>
        <sz val="9"/>
        <color indexed="8"/>
        <rFont val="Calibri"/>
        <family val="2"/>
      </rPr>
      <t>ny other payment schemes shall be subject to approval</t>
    </r>
  </si>
  <si>
    <t>1014-1015-1029-1030</t>
  </si>
  <si>
    <t>1001-/1013/1016/1028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</si>
</sst>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21" xfId="0" applyFont="1" applyBorder="1" applyAlignment="1">
      <alignment horizontal="right"/>
    </xf>
    <xf numFmtId="0" fontId="41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3" fillId="0" borderId="18" xfId="0" applyFont="1" applyBorder="1" applyAlignment="1">
      <alignment/>
    </xf>
    <xf numFmtId="43" fontId="44" fillId="0" borderId="18" xfId="42" applyFont="1" applyBorder="1" applyAlignment="1">
      <alignment/>
    </xf>
    <xf numFmtId="0" fontId="40" fillId="0" borderId="19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8" fillId="0" borderId="19" xfId="0" applyFont="1" applyBorder="1" applyAlignment="1">
      <alignment horizontal="center" vertical="center" textRotation="90"/>
    </xf>
    <xf numFmtId="0" fontId="38" fillId="0" borderId="20" xfId="0" applyFont="1" applyBorder="1" applyAlignment="1">
      <alignment horizontal="center" vertical="center" textRotation="90"/>
    </xf>
    <xf numFmtId="0" fontId="38" fillId="0" borderId="21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1</xdr:col>
      <xdr:colOff>1885950</xdr:colOff>
      <xdr:row>7</xdr:row>
      <xdr:rowOff>266700</xdr:rowOff>
    </xdr:to>
    <xdr:pic>
      <xdr:nvPicPr>
        <xdr:cNvPr id="1" name="Picture 1" descr="Studio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847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0</xdr:rowOff>
    </xdr:from>
    <xdr:to>
      <xdr:col>1</xdr:col>
      <xdr:colOff>1885950</xdr:colOff>
      <xdr:row>6</xdr:row>
      <xdr:rowOff>219075</xdr:rowOff>
    </xdr:to>
    <xdr:pic>
      <xdr:nvPicPr>
        <xdr:cNvPr id="1" name="Picture 2" descr="Studio 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0"/>
          <a:ext cx="1866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1" sqref="D1:E2"/>
    </sheetView>
  </sheetViews>
  <sheetFormatPr defaultColWidth="9.140625" defaultRowHeight="15"/>
  <cols>
    <col min="3" max="3" width="24.8515625" style="0" customWidth="1"/>
    <col min="4" max="4" width="15.140625" style="0" customWidth="1"/>
    <col min="5" max="5" width="13.7109375" style="0" customWidth="1"/>
    <col min="6" max="6" width="21.140625" style="0" customWidth="1"/>
  </cols>
  <sheetData>
    <row r="1" ht="15">
      <c r="D1" t="s">
        <v>0</v>
      </c>
    </row>
    <row r="2" ht="15">
      <c r="D2" t="s">
        <v>1</v>
      </c>
    </row>
    <row r="3" spans="1:7" ht="30">
      <c r="A3" s="2" t="s">
        <v>2</v>
      </c>
      <c r="B3" s="2" t="s">
        <v>3</v>
      </c>
      <c r="C3" s="2" t="s">
        <v>4</v>
      </c>
      <c r="D3" s="2" t="s">
        <v>6</v>
      </c>
      <c r="E3" s="3" t="s">
        <v>5</v>
      </c>
      <c r="F3" s="2" t="s">
        <v>7</v>
      </c>
      <c r="G3" s="1"/>
    </row>
    <row r="4" spans="1:6" ht="15">
      <c r="A4" s="37" t="s">
        <v>8</v>
      </c>
      <c r="B4" s="6">
        <v>1</v>
      </c>
      <c r="C4" s="5" t="s">
        <v>9</v>
      </c>
      <c r="D4" s="5">
        <v>39.78</v>
      </c>
      <c r="E4" s="5" t="s">
        <v>10</v>
      </c>
      <c r="F4" s="7">
        <v>3580200</v>
      </c>
    </row>
    <row r="5" spans="1:6" ht="15">
      <c r="A5" s="38"/>
      <c r="B5" s="4">
        <v>2</v>
      </c>
      <c r="C5" s="5" t="s">
        <v>11</v>
      </c>
      <c r="D5" s="5">
        <v>23.44</v>
      </c>
      <c r="E5" s="5" t="s">
        <v>10</v>
      </c>
      <c r="F5" s="7">
        <v>1922400</v>
      </c>
    </row>
    <row r="6" spans="1:6" ht="15">
      <c r="A6" s="38"/>
      <c r="B6" s="6">
        <v>3</v>
      </c>
      <c r="C6" s="5" t="s">
        <v>11</v>
      </c>
      <c r="D6" s="5">
        <v>23.44</v>
      </c>
      <c r="E6" s="5" t="s">
        <v>10</v>
      </c>
      <c r="F6" s="7">
        <v>1922400</v>
      </c>
    </row>
    <row r="7" spans="1:6" ht="15">
      <c r="A7" s="38"/>
      <c r="B7" s="4">
        <v>4</v>
      </c>
      <c r="C7" s="5" t="s">
        <v>11</v>
      </c>
      <c r="D7" s="5">
        <v>23.44</v>
      </c>
      <c r="E7" s="5" t="s">
        <v>10</v>
      </c>
      <c r="F7" s="7">
        <v>1922400</v>
      </c>
    </row>
    <row r="8" spans="1:6" ht="15">
      <c r="A8" s="38"/>
      <c r="B8" s="6">
        <v>5</v>
      </c>
      <c r="C8" s="5" t="s">
        <v>11</v>
      </c>
      <c r="D8" s="5">
        <v>23.44</v>
      </c>
      <c r="E8" s="5" t="s">
        <v>10</v>
      </c>
      <c r="F8" s="7">
        <v>1922400</v>
      </c>
    </row>
    <row r="9" spans="1:6" ht="15">
      <c r="A9" s="38"/>
      <c r="B9" s="4">
        <v>6</v>
      </c>
      <c r="C9" s="5" t="s">
        <v>11</v>
      </c>
      <c r="D9" s="5">
        <v>23.44</v>
      </c>
      <c r="E9" s="5" t="s">
        <v>10</v>
      </c>
      <c r="F9" s="7">
        <v>1922400</v>
      </c>
    </row>
    <row r="10" spans="1:6" ht="15">
      <c r="A10" s="38"/>
      <c r="B10" s="6">
        <v>7</v>
      </c>
      <c r="C10" s="5" t="s">
        <v>11</v>
      </c>
      <c r="D10" s="5">
        <v>23.44</v>
      </c>
      <c r="E10" s="5" t="s">
        <v>10</v>
      </c>
      <c r="F10" s="7">
        <v>1922400</v>
      </c>
    </row>
    <row r="11" spans="1:6" ht="15">
      <c r="A11" s="38"/>
      <c r="B11" s="4">
        <v>8</v>
      </c>
      <c r="C11" s="5" t="s">
        <v>11</v>
      </c>
      <c r="D11" s="5">
        <v>23.44</v>
      </c>
      <c r="E11" s="5" t="s">
        <v>10</v>
      </c>
      <c r="F11" s="7">
        <v>1922400</v>
      </c>
    </row>
    <row r="12" spans="1:6" ht="15">
      <c r="A12" s="38"/>
      <c r="B12" s="6">
        <v>9</v>
      </c>
      <c r="C12" s="5" t="s">
        <v>11</v>
      </c>
      <c r="D12" s="5">
        <v>23.44</v>
      </c>
      <c r="E12" s="5" t="s">
        <v>10</v>
      </c>
      <c r="F12" s="7">
        <v>1922400</v>
      </c>
    </row>
    <row r="13" spans="1:6" ht="15">
      <c r="A13" s="38"/>
      <c r="B13" s="4">
        <v>10</v>
      </c>
      <c r="C13" s="5" t="s">
        <v>11</v>
      </c>
      <c r="D13" s="5">
        <v>23.44</v>
      </c>
      <c r="E13" s="5" t="s">
        <v>10</v>
      </c>
      <c r="F13" s="7">
        <v>1922400</v>
      </c>
    </row>
    <row r="14" spans="1:6" ht="15">
      <c r="A14" s="38"/>
      <c r="B14" s="6">
        <v>11</v>
      </c>
      <c r="C14" s="5" t="s">
        <v>11</v>
      </c>
      <c r="D14" s="5">
        <v>23.44</v>
      </c>
      <c r="E14" s="5" t="s">
        <v>10</v>
      </c>
      <c r="F14" s="7">
        <v>1922400</v>
      </c>
    </row>
    <row r="15" spans="1:6" ht="15">
      <c r="A15" s="38"/>
      <c r="B15" s="4">
        <v>12</v>
      </c>
      <c r="C15" s="5" t="s">
        <v>11</v>
      </c>
      <c r="D15" s="5">
        <v>23.44</v>
      </c>
      <c r="E15" s="5" t="s">
        <v>10</v>
      </c>
      <c r="F15" s="7">
        <v>1922400</v>
      </c>
    </row>
    <row r="16" spans="1:6" ht="15">
      <c r="A16" s="38"/>
      <c r="B16" s="6">
        <v>13</v>
      </c>
      <c r="C16" s="5" t="s">
        <v>9</v>
      </c>
      <c r="D16" s="5">
        <v>39.78</v>
      </c>
      <c r="E16" s="5" t="s">
        <v>10</v>
      </c>
      <c r="F16" s="7">
        <v>3580200</v>
      </c>
    </row>
    <row r="17" spans="1:6" ht="15">
      <c r="A17" s="38"/>
      <c r="B17" s="4">
        <v>14</v>
      </c>
      <c r="C17" s="5" t="s">
        <v>12</v>
      </c>
      <c r="D17" s="5">
        <v>30.72</v>
      </c>
      <c r="E17" s="5" t="s">
        <v>10</v>
      </c>
      <c r="F17" s="7">
        <v>2611200</v>
      </c>
    </row>
    <row r="18" spans="1:6" ht="15">
      <c r="A18" s="38"/>
      <c r="B18" s="6">
        <v>15</v>
      </c>
      <c r="C18" s="5" t="s">
        <v>12</v>
      </c>
      <c r="D18" s="5">
        <v>30.72</v>
      </c>
      <c r="E18" s="5" t="s">
        <v>10</v>
      </c>
      <c r="F18" s="7">
        <v>2611200</v>
      </c>
    </row>
    <row r="19" spans="1:6" ht="15">
      <c r="A19" s="38"/>
      <c r="B19" s="4">
        <v>16</v>
      </c>
      <c r="C19" s="5" t="s">
        <v>9</v>
      </c>
      <c r="D19" s="5">
        <v>39.78</v>
      </c>
      <c r="E19" s="5" t="s">
        <v>10</v>
      </c>
      <c r="F19" s="7">
        <v>3580200</v>
      </c>
    </row>
    <row r="20" spans="1:6" ht="15">
      <c r="A20" s="38"/>
      <c r="B20" s="6">
        <v>17</v>
      </c>
      <c r="C20" s="5" t="s">
        <v>11</v>
      </c>
      <c r="D20" s="5">
        <v>23.44</v>
      </c>
      <c r="E20" s="5" t="s">
        <v>10</v>
      </c>
      <c r="F20" s="7">
        <v>1922400</v>
      </c>
    </row>
    <row r="21" spans="1:6" ht="15">
      <c r="A21" s="38"/>
      <c r="B21" s="4">
        <v>18</v>
      </c>
      <c r="C21" s="5" t="s">
        <v>11</v>
      </c>
      <c r="D21" s="5">
        <v>23.44</v>
      </c>
      <c r="E21" s="5" t="s">
        <v>10</v>
      </c>
      <c r="F21" s="7">
        <v>1922400</v>
      </c>
    </row>
    <row r="22" spans="1:6" ht="15">
      <c r="A22" s="38"/>
      <c r="B22" s="6">
        <v>19</v>
      </c>
      <c r="C22" s="5" t="s">
        <v>11</v>
      </c>
      <c r="D22" s="5">
        <v>23.44</v>
      </c>
      <c r="E22" s="5" t="s">
        <v>10</v>
      </c>
      <c r="F22" s="7">
        <v>1922400</v>
      </c>
    </row>
    <row r="23" spans="1:6" ht="15">
      <c r="A23" s="39"/>
      <c r="B23" s="4">
        <v>20</v>
      </c>
      <c r="C23" s="5" t="s">
        <v>11</v>
      </c>
      <c r="D23" s="5">
        <v>23.44</v>
      </c>
      <c r="E23" s="5" t="s">
        <v>10</v>
      </c>
      <c r="F23" s="7">
        <v>1922400</v>
      </c>
    </row>
    <row r="24" spans="1:6" ht="15" customHeight="1">
      <c r="A24" s="4"/>
      <c r="B24" s="6">
        <v>21</v>
      </c>
      <c r="C24" s="5" t="s">
        <v>11</v>
      </c>
      <c r="D24" s="5">
        <v>23.44</v>
      </c>
      <c r="E24" s="5" t="s">
        <v>10</v>
      </c>
      <c r="F24" s="7">
        <v>1922400</v>
      </c>
    </row>
    <row r="25" spans="1:6" ht="15">
      <c r="A25" s="4"/>
      <c r="B25" s="4">
        <v>22</v>
      </c>
      <c r="C25" s="5" t="s">
        <v>11</v>
      </c>
      <c r="D25" s="5">
        <v>23.44</v>
      </c>
      <c r="E25" s="5" t="s">
        <v>10</v>
      </c>
      <c r="F25" s="7">
        <v>1922400</v>
      </c>
    </row>
    <row r="26" spans="1:6" ht="15">
      <c r="A26" s="4"/>
      <c r="B26" s="6">
        <v>23</v>
      </c>
      <c r="C26" s="5" t="s">
        <v>11</v>
      </c>
      <c r="D26" s="5">
        <v>23.44</v>
      </c>
      <c r="E26" s="5" t="s">
        <v>10</v>
      </c>
      <c r="F26" s="7">
        <v>1922400</v>
      </c>
    </row>
    <row r="27" spans="1:6" ht="15">
      <c r="A27" s="4"/>
      <c r="B27" s="4">
        <v>24</v>
      </c>
      <c r="C27" s="5" t="s">
        <v>11</v>
      </c>
      <c r="D27" s="5">
        <v>23.44</v>
      </c>
      <c r="E27" s="5" t="s">
        <v>10</v>
      </c>
      <c r="F27" s="7">
        <v>1922400</v>
      </c>
    </row>
    <row r="28" spans="1:6" ht="15">
      <c r="A28" s="4"/>
      <c r="B28" s="6">
        <v>25</v>
      </c>
      <c r="C28" s="5" t="s">
        <v>11</v>
      </c>
      <c r="D28" s="5">
        <v>23.44</v>
      </c>
      <c r="E28" s="5" t="s">
        <v>10</v>
      </c>
      <c r="F28" s="7">
        <v>1922400</v>
      </c>
    </row>
    <row r="29" spans="1:6" ht="15">
      <c r="A29" s="4"/>
      <c r="B29" s="4">
        <v>26</v>
      </c>
      <c r="C29" s="5" t="s">
        <v>11</v>
      </c>
      <c r="D29" s="5">
        <v>23.44</v>
      </c>
      <c r="E29" s="5" t="s">
        <v>10</v>
      </c>
      <c r="F29" s="7">
        <v>1922400</v>
      </c>
    </row>
    <row r="30" spans="1:6" ht="15">
      <c r="A30" s="4"/>
      <c r="B30" s="6">
        <v>27</v>
      </c>
      <c r="C30" s="5" t="s">
        <v>11</v>
      </c>
      <c r="D30" s="5">
        <v>23.44</v>
      </c>
      <c r="E30" s="5" t="s">
        <v>10</v>
      </c>
      <c r="F30" s="7">
        <v>1922400</v>
      </c>
    </row>
    <row r="31" spans="1:6" ht="15">
      <c r="A31" s="4"/>
      <c r="B31" s="4">
        <v>28</v>
      </c>
      <c r="C31" s="5" t="s">
        <v>9</v>
      </c>
      <c r="D31" s="5">
        <v>39.78</v>
      </c>
      <c r="E31" s="5" t="s">
        <v>10</v>
      </c>
      <c r="F31" s="7">
        <v>3580200</v>
      </c>
    </row>
    <row r="32" spans="1:6" ht="15">
      <c r="A32" s="4"/>
      <c r="B32" s="6">
        <v>29</v>
      </c>
      <c r="C32" s="5" t="s">
        <v>12</v>
      </c>
      <c r="D32" s="5">
        <v>30.72</v>
      </c>
      <c r="E32" s="5" t="s">
        <v>10</v>
      </c>
      <c r="F32" s="7">
        <v>2611200</v>
      </c>
    </row>
    <row r="33" spans="1:6" ht="15">
      <c r="A33" s="4"/>
      <c r="B33" s="4">
        <v>30</v>
      </c>
      <c r="C33" s="5" t="s">
        <v>12</v>
      </c>
      <c r="D33" s="5">
        <v>30.72</v>
      </c>
      <c r="E33" s="5" t="s">
        <v>10</v>
      </c>
      <c r="F33" s="7">
        <v>2611200</v>
      </c>
    </row>
  </sheetData>
  <sheetProtection/>
  <mergeCells count="1">
    <mergeCell ref="A4:A23"/>
  </mergeCells>
  <printOptions/>
  <pageMargins left="1.3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.7109375" style="0" customWidth="1"/>
    <col min="2" max="2" width="28.7109375" style="0" customWidth="1"/>
    <col min="3" max="7" width="18.7109375" style="0" customWidth="1"/>
  </cols>
  <sheetData>
    <row r="2" spans="2:7" ht="15" customHeight="1">
      <c r="B2" s="40"/>
      <c r="C2" s="9"/>
      <c r="D2" s="10" t="s">
        <v>17</v>
      </c>
      <c r="E2" s="11"/>
      <c r="F2" s="23" t="s">
        <v>21</v>
      </c>
      <c r="G2" s="27" t="s">
        <v>27</v>
      </c>
    </row>
    <row r="3" spans="2:7" ht="15" customHeight="1">
      <c r="B3" s="40"/>
      <c r="C3" s="8" t="s">
        <v>22</v>
      </c>
      <c r="D3" s="12"/>
      <c r="E3" s="13"/>
      <c r="F3" s="24" t="s">
        <v>23</v>
      </c>
      <c r="G3" s="28">
        <v>23.44</v>
      </c>
    </row>
    <row r="4" spans="2:7" ht="15" customHeight="1">
      <c r="B4" s="40"/>
      <c r="C4" s="8"/>
      <c r="D4" s="1" t="s">
        <v>32</v>
      </c>
      <c r="E4" s="13"/>
      <c r="F4" s="23" t="s">
        <v>24</v>
      </c>
      <c r="G4" s="29" t="s">
        <v>11</v>
      </c>
    </row>
    <row r="5" spans="2:7" ht="15" customHeight="1">
      <c r="B5" s="40"/>
      <c r="C5" s="8"/>
      <c r="D5" s="14" t="s">
        <v>18</v>
      </c>
      <c r="E5" s="13"/>
      <c r="F5" s="23" t="s">
        <v>25</v>
      </c>
      <c r="G5" s="30">
        <v>1992400</v>
      </c>
    </row>
    <row r="6" spans="2:7" ht="15" customHeight="1">
      <c r="B6" s="40"/>
      <c r="C6" s="16"/>
      <c r="D6" s="15" t="s">
        <v>16</v>
      </c>
      <c r="E6" s="17"/>
      <c r="F6" s="25" t="s">
        <v>26</v>
      </c>
      <c r="G6" s="26"/>
    </row>
    <row r="7" spans="2:7" ht="15">
      <c r="B7" s="40"/>
      <c r="C7" s="20">
        <v>1</v>
      </c>
      <c r="D7" s="5">
        <v>2</v>
      </c>
      <c r="E7" s="20">
        <v>3</v>
      </c>
      <c r="F7" s="5">
        <v>4</v>
      </c>
      <c r="G7" s="19">
        <v>5</v>
      </c>
    </row>
    <row r="8" spans="2:8" ht="36">
      <c r="B8" s="41"/>
      <c r="C8" s="21" t="s">
        <v>13</v>
      </c>
      <c r="D8" s="31" t="s">
        <v>14</v>
      </c>
      <c r="E8" s="21" t="s">
        <v>15</v>
      </c>
      <c r="F8" s="31" t="s">
        <v>19</v>
      </c>
      <c r="G8" s="22" t="s">
        <v>20</v>
      </c>
      <c r="H8" s="18"/>
    </row>
    <row r="9" spans="2:7" ht="15">
      <c r="B9" s="4" t="s">
        <v>28</v>
      </c>
      <c r="C9" s="7">
        <v>1992400</v>
      </c>
      <c r="D9" s="7">
        <v>1992400</v>
      </c>
      <c r="E9" s="7">
        <v>1992400</v>
      </c>
      <c r="F9" s="7">
        <v>1992400</v>
      </c>
      <c r="G9" s="7">
        <v>1992400</v>
      </c>
    </row>
    <row r="10" spans="2:7" ht="15">
      <c r="B10" s="4" t="s">
        <v>29</v>
      </c>
      <c r="C10" s="32">
        <v>0.11</v>
      </c>
      <c r="D10" s="32">
        <v>0.07</v>
      </c>
      <c r="E10" s="32">
        <v>0.05</v>
      </c>
      <c r="F10" s="32">
        <v>0.03</v>
      </c>
      <c r="G10" s="4">
        <v>0</v>
      </c>
    </row>
    <row r="11" spans="2:7" ht="15">
      <c r="B11" s="4" t="s">
        <v>30</v>
      </c>
      <c r="C11" s="33">
        <f>C9*C10</f>
        <v>219164</v>
      </c>
      <c r="D11" s="33">
        <f>D9*D10</f>
        <v>139468</v>
      </c>
      <c r="E11" s="33">
        <f>E9*E10</f>
        <v>99620</v>
      </c>
      <c r="F11" s="33">
        <f>F9*F10</f>
        <v>59772</v>
      </c>
      <c r="G11" s="4"/>
    </row>
    <row r="12" spans="2:7" ht="15">
      <c r="B12" s="4" t="s">
        <v>31</v>
      </c>
      <c r="C12" s="33">
        <f>C9-C11</f>
        <v>1773236</v>
      </c>
      <c r="D12" s="33">
        <f>D9-D11</f>
        <v>1852932</v>
      </c>
      <c r="E12" s="33">
        <f>E9-E11</f>
        <v>1892780</v>
      </c>
      <c r="F12" s="33">
        <f>F9-F11</f>
        <v>1932628</v>
      </c>
      <c r="G12" s="33">
        <f>G9-G11</f>
        <v>1992400</v>
      </c>
    </row>
    <row r="13" spans="2:7" ht="15">
      <c r="B13" s="4" t="s">
        <v>33</v>
      </c>
      <c r="C13" s="4"/>
      <c r="D13" s="4"/>
      <c r="E13" s="4"/>
      <c r="F13" s="4"/>
      <c r="G13" s="4"/>
    </row>
    <row r="14" spans="2:7" ht="15">
      <c r="B14" s="4" t="s">
        <v>34</v>
      </c>
      <c r="C14" s="33">
        <v>1773236</v>
      </c>
      <c r="D14" s="33">
        <v>1852932</v>
      </c>
      <c r="E14" s="33">
        <v>1892780</v>
      </c>
      <c r="F14" s="33">
        <v>1932628</v>
      </c>
      <c r="G14" s="33">
        <v>1992400</v>
      </c>
    </row>
    <row r="15" spans="2:7" ht="15">
      <c r="B15" s="4" t="s">
        <v>35</v>
      </c>
      <c r="C15" s="4"/>
      <c r="D15" s="32">
        <v>0.5</v>
      </c>
      <c r="E15" s="32">
        <v>0.3</v>
      </c>
      <c r="F15" s="4"/>
      <c r="G15" s="32">
        <v>0.2</v>
      </c>
    </row>
    <row r="16" spans="2:7" ht="15">
      <c r="B16" s="4" t="s">
        <v>36</v>
      </c>
      <c r="C16" s="4"/>
      <c r="D16" s="33">
        <f>D14*D15</f>
        <v>926466</v>
      </c>
      <c r="E16" s="33">
        <f>E14*E15</f>
        <v>567834</v>
      </c>
      <c r="F16" s="4"/>
      <c r="G16" s="33">
        <f>G14*G15</f>
        <v>398480</v>
      </c>
    </row>
    <row r="17" spans="2:7" ht="15">
      <c r="B17" s="4" t="s">
        <v>37</v>
      </c>
      <c r="C17" s="7">
        <v>20000</v>
      </c>
      <c r="D17" s="7">
        <v>20000</v>
      </c>
      <c r="E17" s="7">
        <v>20000</v>
      </c>
      <c r="F17" s="7">
        <v>20000</v>
      </c>
      <c r="G17" s="7">
        <v>20000</v>
      </c>
    </row>
    <row r="18" spans="2:7" ht="15">
      <c r="B18" s="4" t="s">
        <v>38</v>
      </c>
      <c r="C18" s="4"/>
      <c r="D18" s="33">
        <f>D16-D17</f>
        <v>906466</v>
      </c>
      <c r="E18" s="33">
        <f>E16-E17</f>
        <v>547834</v>
      </c>
      <c r="F18" s="33"/>
      <c r="G18" s="33">
        <f>G16-G17</f>
        <v>378480</v>
      </c>
    </row>
    <row r="19" spans="2:7" ht="15">
      <c r="B19" s="4" t="s">
        <v>39</v>
      </c>
      <c r="C19" s="33">
        <f>C14*5%</f>
        <v>88661.8</v>
      </c>
      <c r="D19" s="33">
        <f>D14*5%</f>
        <v>92646.6</v>
      </c>
      <c r="E19" s="33">
        <f>E14*5%</f>
        <v>94639</v>
      </c>
      <c r="F19" s="33">
        <f>F14*5%</f>
        <v>96631.40000000001</v>
      </c>
      <c r="G19" s="33">
        <f>G14*5%</f>
        <v>99620</v>
      </c>
    </row>
    <row r="20" spans="2:7" ht="15">
      <c r="B20" s="4" t="s">
        <v>40</v>
      </c>
      <c r="C20" s="4" t="s">
        <v>41</v>
      </c>
      <c r="D20" s="4"/>
      <c r="E20" s="4"/>
      <c r="F20" s="4" t="s">
        <v>42</v>
      </c>
      <c r="G20" s="4" t="s">
        <v>43</v>
      </c>
    </row>
    <row r="21" spans="2:7" ht="15">
      <c r="B21" s="4" t="s">
        <v>44</v>
      </c>
      <c r="C21" s="4"/>
      <c r="D21" s="4"/>
      <c r="E21" s="4"/>
      <c r="F21" s="33">
        <f>(F12+F19-F17)/12</f>
        <v>167438.28333333333</v>
      </c>
      <c r="G21" s="33">
        <f>(G14-G16+G19)/30</f>
        <v>56451.333333333336</v>
      </c>
    </row>
    <row r="22" spans="2:7" ht="15">
      <c r="B22" s="34" t="s">
        <v>45</v>
      </c>
      <c r="C22" s="33">
        <f>C14-C17+C19</f>
        <v>1841897.8</v>
      </c>
      <c r="D22" s="33">
        <f>D14-D16+D19</f>
        <v>1019112.6</v>
      </c>
      <c r="E22" s="33">
        <f>E14-E16+E19</f>
        <v>1419585</v>
      </c>
      <c r="F22" s="33">
        <f>F14-F17+F19</f>
        <v>2009259.4</v>
      </c>
      <c r="G22" s="33">
        <f>G14-G16+G19</f>
        <v>1693540</v>
      </c>
    </row>
    <row r="23" spans="2:7" ht="15">
      <c r="B23" s="34" t="s">
        <v>46</v>
      </c>
      <c r="C23" s="33">
        <f>C14+C19</f>
        <v>1861897.8</v>
      </c>
      <c r="D23" s="33">
        <f>D14+D19</f>
        <v>1945578.6</v>
      </c>
      <c r="E23" s="33">
        <f>E14+E19</f>
        <v>1987419</v>
      </c>
      <c r="F23" s="33">
        <f>F14+F19</f>
        <v>2029259.4</v>
      </c>
      <c r="G23" s="33">
        <f>G14+G19</f>
        <v>2092020</v>
      </c>
    </row>
    <row r="24" spans="2:7" ht="15">
      <c r="B24" s="35" t="s">
        <v>48</v>
      </c>
      <c r="C24" s="35"/>
      <c r="D24" s="35"/>
      <c r="E24" s="35"/>
      <c r="F24" s="35"/>
      <c r="G24" s="4"/>
    </row>
    <row r="25" spans="2:7" ht="15">
      <c r="B25" s="35" t="s">
        <v>49</v>
      </c>
      <c r="C25" s="35"/>
      <c r="D25" s="35"/>
      <c r="E25" s="35"/>
      <c r="F25" s="35"/>
      <c r="G25" s="4"/>
    </row>
    <row r="26" spans="2:7" ht="15">
      <c r="B26" s="36" t="s">
        <v>47</v>
      </c>
      <c r="C26" s="35"/>
      <c r="D26" s="35"/>
      <c r="E26" s="35"/>
      <c r="F26" s="35"/>
      <c r="G26" s="4"/>
    </row>
  </sheetData>
  <sheetProtection/>
  <mergeCells count="1">
    <mergeCell ref="B2:B8"/>
  </mergeCells>
  <printOptions/>
  <pageMargins left="0.53" right="0.36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B1" sqref="B1:B7"/>
    </sheetView>
  </sheetViews>
  <sheetFormatPr defaultColWidth="9.140625" defaultRowHeight="15"/>
  <cols>
    <col min="2" max="2" width="28.7109375" style="0" customWidth="1"/>
    <col min="3" max="7" width="18.7109375" style="0" customWidth="1"/>
  </cols>
  <sheetData>
    <row r="1" spans="2:7" ht="15">
      <c r="B1" s="40"/>
      <c r="C1" s="9"/>
      <c r="D1" s="10" t="s">
        <v>17</v>
      </c>
      <c r="E1" s="11"/>
      <c r="F1" s="23" t="s">
        <v>21</v>
      </c>
      <c r="G1" s="27" t="s">
        <v>50</v>
      </c>
    </row>
    <row r="2" spans="2:7" ht="15">
      <c r="B2" s="40"/>
      <c r="C2" s="8" t="s">
        <v>22</v>
      </c>
      <c r="D2" s="12"/>
      <c r="E2" s="13"/>
      <c r="F2" s="24" t="s">
        <v>23</v>
      </c>
      <c r="G2" s="28">
        <v>30.72</v>
      </c>
    </row>
    <row r="3" spans="2:7" ht="15">
      <c r="B3" s="40"/>
      <c r="C3" s="8"/>
      <c r="D3" s="1" t="s">
        <v>32</v>
      </c>
      <c r="E3" s="13"/>
      <c r="F3" s="23" t="s">
        <v>24</v>
      </c>
      <c r="G3" s="29" t="s">
        <v>12</v>
      </c>
    </row>
    <row r="4" spans="2:7" ht="15">
      <c r="B4" s="40"/>
      <c r="C4" s="8"/>
      <c r="D4" s="14" t="s">
        <v>18</v>
      </c>
      <c r="E4" s="13"/>
      <c r="F4" s="23" t="s">
        <v>25</v>
      </c>
      <c r="G4" s="30">
        <v>2611200</v>
      </c>
    </row>
    <row r="5" spans="2:7" ht="15" customHeight="1">
      <c r="B5" s="40"/>
      <c r="C5" s="16"/>
      <c r="D5" s="15" t="s">
        <v>16</v>
      </c>
      <c r="E5" s="17"/>
      <c r="F5" s="25" t="s">
        <v>26</v>
      </c>
      <c r="G5" s="26"/>
    </row>
    <row r="6" spans="2:7" ht="15">
      <c r="B6" s="40"/>
      <c r="C6" s="20">
        <v>1</v>
      </c>
      <c r="D6" s="5">
        <v>2</v>
      </c>
      <c r="E6" s="20">
        <v>3</v>
      </c>
      <c r="F6" s="5">
        <v>4</v>
      </c>
      <c r="G6" s="19">
        <v>5</v>
      </c>
    </row>
    <row r="7" spans="2:7" ht="36" customHeight="1">
      <c r="B7" s="41"/>
      <c r="C7" s="21" t="s">
        <v>13</v>
      </c>
      <c r="D7" s="31" t="s">
        <v>14</v>
      </c>
      <c r="E7" s="21" t="s">
        <v>15</v>
      </c>
      <c r="F7" s="31" t="s">
        <v>19</v>
      </c>
      <c r="G7" s="22" t="s">
        <v>20</v>
      </c>
    </row>
    <row r="8" spans="2:7" ht="15">
      <c r="B8" s="4" t="s">
        <v>28</v>
      </c>
      <c r="C8" s="7">
        <v>2611200</v>
      </c>
      <c r="D8" s="7">
        <v>2611200</v>
      </c>
      <c r="E8" s="7">
        <v>2611200</v>
      </c>
      <c r="F8" s="7">
        <v>2611200</v>
      </c>
      <c r="G8" s="7">
        <v>2611200</v>
      </c>
    </row>
    <row r="9" spans="2:7" ht="15">
      <c r="B9" s="4" t="s">
        <v>29</v>
      </c>
      <c r="C9" s="32">
        <v>0.11</v>
      </c>
      <c r="D9" s="32">
        <v>0.07</v>
      </c>
      <c r="E9" s="32">
        <v>0.05</v>
      </c>
      <c r="F9" s="32">
        <v>0.03</v>
      </c>
      <c r="G9" s="4">
        <v>0</v>
      </c>
    </row>
    <row r="10" spans="2:7" ht="15">
      <c r="B10" s="4" t="s">
        <v>30</v>
      </c>
      <c r="C10" s="33">
        <f>C8*C9</f>
        <v>287232</v>
      </c>
      <c r="D10" s="33">
        <f>D8*D9</f>
        <v>182784.00000000003</v>
      </c>
      <c r="E10" s="33">
        <f>E8*E9</f>
        <v>130560</v>
      </c>
      <c r="F10" s="33">
        <f>F8*F9</f>
        <v>78336</v>
      </c>
      <c r="G10" s="4"/>
    </row>
    <row r="11" spans="2:7" ht="15">
      <c r="B11" s="4" t="s">
        <v>31</v>
      </c>
      <c r="C11" s="33">
        <f>C8-C10</f>
        <v>2323968</v>
      </c>
      <c r="D11" s="33">
        <f>D8-D10</f>
        <v>2428416</v>
      </c>
      <c r="E11" s="33">
        <f>E8-E10</f>
        <v>2480640</v>
      </c>
      <c r="F11" s="33">
        <f>F8-F10</f>
        <v>2532864</v>
      </c>
      <c r="G11" s="33">
        <f>G8-G10</f>
        <v>2611200</v>
      </c>
    </row>
    <row r="12" spans="2:7" ht="15">
      <c r="B12" s="4" t="s">
        <v>33</v>
      </c>
      <c r="C12" s="4"/>
      <c r="D12" s="4"/>
      <c r="E12" s="4"/>
      <c r="F12" s="4"/>
      <c r="G12" s="4"/>
    </row>
    <row r="13" spans="2:7" ht="15">
      <c r="B13" s="4" t="s">
        <v>34</v>
      </c>
      <c r="C13" s="33">
        <v>2323968</v>
      </c>
      <c r="D13" s="33">
        <v>2428416</v>
      </c>
      <c r="E13" s="33">
        <v>2480640</v>
      </c>
      <c r="F13" s="33">
        <v>2532864</v>
      </c>
      <c r="G13" s="33">
        <v>2611200</v>
      </c>
    </row>
    <row r="14" spans="2:7" ht="15">
      <c r="B14" s="4" t="s">
        <v>35</v>
      </c>
      <c r="C14" s="4"/>
      <c r="D14" s="32">
        <v>0.5</v>
      </c>
      <c r="E14" s="32">
        <v>0.3</v>
      </c>
      <c r="F14" s="4"/>
      <c r="G14" s="32">
        <v>0.2</v>
      </c>
    </row>
    <row r="15" spans="2:7" ht="15">
      <c r="B15" s="4" t="s">
        <v>36</v>
      </c>
      <c r="C15" s="4"/>
      <c r="D15" s="33">
        <f>D13*D14</f>
        <v>1214208</v>
      </c>
      <c r="E15" s="33">
        <f>E13*E14</f>
        <v>744192</v>
      </c>
      <c r="F15" s="4"/>
      <c r="G15" s="33">
        <f>G13*G14</f>
        <v>522240</v>
      </c>
    </row>
    <row r="16" spans="2:7" ht="15">
      <c r="B16" s="4" t="s">
        <v>37</v>
      </c>
      <c r="C16" s="7">
        <v>20000</v>
      </c>
      <c r="D16" s="7">
        <v>20000</v>
      </c>
      <c r="E16" s="7">
        <v>20000</v>
      </c>
      <c r="F16" s="7">
        <v>20000</v>
      </c>
      <c r="G16" s="7">
        <v>20000</v>
      </c>
    </row>
    <row r="17" spans="2:7" ht="15">
      <c r="B17" s="4" t="s">
        <v>38</v>
      </c>
      <c r="C17" s="4"/>
      <c r="D17" s="33">
        <f>D15-D16</f>
        <v>1194208</v>
      </c>
      <c r="E17" s="33">
        <f>E15-E16</f>
        <v>724192</v>
      </c>
      <c r="F17" s="33"/>
      <c r="G17" s="33">
        <f>G15-G16</f>
        <v>502240</v>
      </c>
    </row>
    <row r="18" spans="2:7" ht="15">
      <c r="B18" s="4" t="s">
        <v>39</v>
      </c>
      <c r="C18" s="33">
        <f>C13*5%</f>
        <v>116198.40000000001</v>
      </c>
      <c r="D18" s="33">
        <f>D13*5%</f>
        <v>121420.8</v>
      </c>
      <c r="E18" s="33">
        <f>E13*5%</f>
        <v>124032</v>
      </c>
      <c r="F18" s="33">
        <f>F13*5%</f>
        <v>126643.20000000001</v>
      </c>
      <c r="G18" s="33">
        <f>G13*5%</f>
        <v>130560</v>
      </c>
    </row>
    <row r="19" spans="2:7" ht="15">
      <c r="B19" s="4" t="s">
        <v>40</v>
      </c>
      <c r="C19" s="4" t="s">
        <v>41</v>
      </c>
      <c r="D19" s="4"/>
      <c r="E19" s="4"/>
      <c r="F19" s="4" t="s">
        <v>42</v>
      </c>
      <c r="G19" s="4" t="s">
        <v>43</v>
      </c>
    </row>
    <row r="20" spans="2:7" ht="15">
      <c r="B20" s="4" t="s">
        <v>44</v>
      </c>
      <c r="C20" s="4"/>
      <c r="D20" s="4"/>
      <c r="E20" s="4"/>
      <c r="F20" s="33">
        <f>(F11+F18-F16)/12</f>
        <v>219958.93333333335</v>
      </c>
      <c r="G20" s="33">
        <f>(G13-G15+G18)/30</f>
        <v>73984</v>
      </c>
    </row>
    <row r="21" spans="2:7" ht="15">
      <c r="B21" s="34" t="s">
        <v>45</v>
      </c>
      <c r="C21" s="33">
        <f>C13-C16+C18</f>
        <v>2420166.4</v>
      </c>
      <c r="D21" s="33">
        <f>D13-D15+D18</f>
        <v>1335628.8</v>
      </c>
      <c r="E21" s="33">
        <f>E13-E15+E18</f>
        <v>1860480</v>
      </c>
      <c r="F21" s="33">
        <f>F13-F16+F18</f>
        <v>2639507.2</v>
      </c>
      <c r="G21" s="33">
        <f>G13-G15+G18</f>
        <v>2219520</v>
      </c>
    </row>
    <row r="22" spans="2:7" ht="15">
      <c r="B22" s="34" t="s">
        <v>46</v>
      </c>
      <c r="C22" s="33">
        <f>C13+C18</f>
        <v>2440166.4</v>
      </c>
      <c r="D22" s="33">
        <f>D13+D18</f>
        <v>2549836.8</v>
      </c>
      <c r="E22" s="33">
        <f>E13+E18</f>
        <v>2604672</v>
      </c>
      <c r="F22" s="33">
        <f>F13+F18</f>
        <v>2659507.2</v>
      </c>
      <c r="G22" s="33">
        <f>G13+G18</f>
        <v>2741760</v>
      </c>
    </row>
    <row r="23" spans="2:7" ht="15">
      <c r="B23" s="35" t="s">
        <v>48</v>
      </c>
      <c r="C23" s="35"/>
      <c r="D23" s="35"/>
      <c r="E23" s="35"/>
      <c r="F23" s="35"/>
      <c r="G23" s="4"/>
    </row>
    <row r="24" spans="2:7" ht="15">
      <c r="B24" s="35" t="s">
        <v>49</v>
      </c>
      <c r="C24" s="35"/>
      <c r="D24" s="35"/>
      <c r="E24" s="35"/>
      <c r="F24" s="35"/>
      <c r="G24" s="4"/>
    </row>
    <row r="25" spans="2:7" ht="15">
      <c r="B25" s="36" t="s">
        <v>47</v>
      </c>
      <c r="C25" s="35"/>
      <c r="D25" s="35"/>
      <c r="E25" s="35"/>
      <c r="F25" s="35"/>
      <c r="G25" s="4"/>
    </row>
  </sheetData>
  <sheetProtection/>
  <mergeCells count="1">
    <mergeCell ref="B1:B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zoomScalePageLayoutView="0" workbookViewId="0" topLeftCell="A4">
      <selection activeCell="H15" sqref="H15"/>
    </sheetView>
  </sheetViews>
  <sheetFormatPr defaultColWidth="9.140625" defaultRowHeight="15"/>
  <cols>
    <col min="1" max="1" width="28.7109375" style="0" customWidth="1"/>
    <col min="2" max="6" width="18.7109375" style="0" customWidth="1"/>
  </cols>
  <sheetData>
    <row r="1" spans="1:6" ht="15">
      <c r="A1" s="40"/>
      <c r="B1" s="9"/>
      <c r="C1" s="10" t="s">
        <v>17</v>
      </c>
      <c r="D1" s="11"/>
      <c r="E1" s="23" t="s">
        <v>21</v>
      </c>
      <c r="F1" s="27" t="s">
        <v>51</v>
      </c>
    </row>
    <row r="2" spans="1:6" ht="15">
      <c r="A2" s="40"/>
      <c r="B2" s="8" t="s">
        <v>22</v>
      </c>
      <c r="C2" s="12"/>
      <c r="D2" s="13"/>
      <c r="E2" s="24" t="s">
        <v>23</v>
      </c>
      <c r="F2" s="28">
        <v>39.78</v>
      </c>
    </row>
    <row r="3" spans="1:6" ht="15">
      <c r="A3" s="40"/>
      <c r="B3" s="8"/>
      <c r="C3" s="1" t="s">
        <v>32</v>
      </c>
      <c r="D3" s="13"/>
      <c r="E3" s="23" t="s">
        <v>24</v>
      </c>
      <c r="F3" s="29" t="s">
        <v>9</v>
      </c>
    </row>
    <row r="4" spans="1:6" ht="15">
      <c r="A4" s="40"/>
      <c r="B4" s="8"/>
      <c r="C4" s="14" t="s">
        <v>18</v>
      </c>
      <c r="D4" s="13"/>
      <c r="E4" s="23" t="s">
        <v>25</v>
      </c>
      <c r="F4" s="30">
        <v>3580200</v>
      </c>
    </row>
    <row r="5" spans="1:6" ht="15" customHeight="1">
      <c r="A5" s="40"/>
      <c r="B5" s="16"/>
      <c r="C5" s="15" t="s">
        <v>16</v>
      </c>
      <c r="D5" s="17"/>
      <c r="E5" s="25" t="s">
        <v>26</v>
      </c>
      <c r="F5" s="26"/>
    </row>
    <row r="6" spans="1:6" ht="15">
      <c r="A6" s="40"/>
      <c r="B6" s="20">
        <v>1</v>
      </c>
      <c r="C6" s="5">
        <v>2</v>
      </c>
      <c r="D6" s="20">
        <v>3</v>
      </c>
      <c r="E6" s="5">
        <v>4</v>
      </c>
      <c r="F6" s="19">
        <v>5</v>
      </c>
    </row>
    <row r="7" spans="1:6" ht="36" customHeight="1">
      <c r="A7" s="41"/>
      <c r="B7" s="21" t="s">
        <v>13</v>
      </c>
      <c r="C7" s="31" t="s">
        <v>14</v>
      </c>
      <c r="D7" s="21" t="s">
        <v>15</v>
      </c>
      <c r="E7" s="31" t="s">
        <v>19</v>
      </c>
      <c r="F7" s="22" t="s">
        <v>20</v>
      </c>
    </row>
    <row r="8" spans="1:6" ht="15">
      <c r="A8" s="4" t="s">
        <v>28</v>
      </c>
      <c r="B8" s="7">
        <v>3580200</v>
      </c>
      <c r="C8" s="7">
        <v>3580200</v>
      </c>
      <c r="D8" s="7">
        <v>3580200</v>
      </c>
      <c r="E8" s="7">
        <v>3580200</v>
      </c>
      <c r="F8" s="7">
        <v>3580200</v>
      </c>
    </row>
    <row r="9" spans="1:6" ht="15">
      <c r="A9" s="4" t="s">
        <v>29</v>
      </c>
      <c r="B9" s="32">
        <v>0.11</v>
      </c>
      <c r="C9" s="32">
        <v>0.07</v>
      </c>
      <c r="D9" s="32">
        <v>0.05</v>
      </c>
      <c r="E9" s="32">
        <v>0.03</v>
      </c>
      <c r="F9" s="4">
        <v>0</v>
      </c>
    </row>
    <row r="10" spans="1:6" ht="15">
      <c r="A10" s="4" t="s">
        <v>30</v>
      </c>
      <c r="B10" s="33">
        <f>B8*B9</f>
        <v>393822</v>
      </c>
      <c r="C10" s="33">
        <f>C8*C9</f>
        <v>250614.00000000003</v>
      </c>
      <c r="D10" s="33">
        <f>D8*D9</f>
        <v>179010</v>
      </c>
      <c r="E10" s="33">
        <f>E8*E9</f>
        <v>107406</v>
      </c>
      <c r="F10" s="4"/>
    </row>
    <row r="11" spans="1:6" ht="15">
      <c r="A11" s="4" t="s">
        <v>31</v>
      </c>
      <c r="B11" s="33">
        <f>B8-B10</f>
        <v>3186378</v>
      </c>
      <c r="C11" s="33">
        <f>C8-C10</f>
        <v>3329586</v>
      </c>
      <c r="D11" s="33">
        <f>D8-D10</f>
        <v>3401190</v>
      </c>
      <c r="E11" s="33">
        <f>E8-E10</f>
        <v>3472794</v>
      </c>
      <c r="F11" s="33">
        <f>F8-F10</f>
        <v>3580200</v>
      </c>
    </row>
    <row r="12" spans="1:6" ht="15">
      <c r="A12" s="4" t="s">
        <v>33</v>
      </c>
      <c r="B12" s="4"/>
      <c r="C12" s="33">
        <f>C11*12%</f>
        <v>399550.32</v>
      </c>
      <c r="D12" s="33">
        <f>D11*12%</f>
        <v>408142.8</v>
      </c>
      <c r="E12" s="33">
        <f>E11*12%</f>
        <v>416735.27999999997</v>
      </c>
      <c r="F12" s="33">
        <f>F11*12%</f>
        <v>429624</v>
      </c>
    </row>
    <row r="13" spans="1:6" ht="15">
      <c r="A13" s="4" t="s">
        <v>34</v>
      </c>
      <c r="B13" s="33">
        <v>3186378</v>
      </c>
      <c r="C13" s="33">
        <f>C11+C12</f>
        <v>3729136.32</v>
      </c>
      <c r="D13" s="33">
        <f>D11+D12</f>
        <v>3809332.8</v>
      </c>
      <c r="E13" s="33">
        <f>E11+E12</f>
        <v>3889529.28</v>
      </c>
      <c r="F13" s="33">
        <f>F11+F12</f>
        <v>4009824</v>
      </c>
    </row>
    <row r="14" spans="1:6" ht="15">
      <c r="A14" s="4" t="s">
        <v>35</v>
      </c>
      <c r="B14" s="4"/>
      <c r="C14" s="32">
        <v>0.5</v>
      </c>
      <c r="D14" s="32">
        <v>0.3</v>
      </c>
      <c r="E14" s="4"/>
      <c r="F14" s="32">
        <v>0.2</v>
      </c>
    </row>
    <row r="15" spans="1:6" ht="15">
      <c r="A15" s="4" t="s">
        <v>36</v>
      </c>
      <c r="B15" s="4"/>
      <c r="C15" s="33">
        <f>C13*C14</f>
        <v>1864568.16</v>
      </c>
      <c r="D15" s="33">
        <f>D13*D14</f>
        <v>1142799.8399999999</v>
      </c>
      <c r="E15" s="4"/>
      <c r="F15" s="33">
        <f>F13*F14</f>
        <v>801964.8</v>
      </c>
    </row>
    <row r="16" spans="1:6" ht="15">
      <c r="A16" s="4" t="s">
        <v>37</v>
      </c>
      <c r="B16" s="7">
        <v>30000</v>
      </c>
      <c r="C16" s="7">
        <v>30000</v>
      </c>
      <c r="D16" s="7">
        <v>30000</v>
      </c>
      <c r="E16" s="7">
        <v>30000</v>
      </c>
      <c r="F16" s="7">
        <v>30000</v>
      </c>
    </row>
    <row r="17" spans="1:6" ht="15">
      <c r="A17" s="4" t="s">
        <v>38</v>
      </c>
      <c r="B17" s="4"/>
      <c r="C17" s="33">
        <f>C15-C16</f>
        <v>1834568.16</v>
      </c>
      <c r="D17" s="33">
        <f>D15-D16</f>
        <v>1112799.8399999999</v>
      </c>
      <c r="E17" s="33"/>
      <c r="F17" s="33">
        <f>F15-F16</f>
        <v>771964.8</v>
      </c>
    </row>
    <row r="18" spans="1:6" ht="15">
      <c r="A18" s="4" t="s">
        <v>39</v>
      </c>
      <c r="B18" s="33">
        <f>B13*5%</f>
        <v>159318.90000000002</v>
      </c>
      <c r="C18" s="33">
        <f>C11*5%</f>
        <v>166479.30000000002</v>
      </c>
      <c r="D18" s="33">
        <f>D11*5%</f>
        <v>170059.5</v>
      </c>
      <c r="E18" s="33">
        <f>E11*5%</f>
        <v>173639.7</v>
      </c>
      <c r="F18" s="33">
        <f>F11*5%</f>
        <v>179010</v>
      </c>
    </row>
    <row r="19" spans="1:6" ht="15">
      <c r="A19" s="4" t="s">
        <v>40</v>
      </c>
      <c r="B19" s="4" t="s">
        <v>41</v>
      </c>
      <c r="C19" s="4"/>
      <c r="D19" s="4"/>
      <c r="E19" s="4" t="s">
        <v>42</v>
      </c>
      <c r="F19" s="4" t="s">
        <v>43</v>
      </c>
    </row>
    <row r="20" spans="1:6" ht="15">
      <c r="A20" s="4" t="s">
        <v>44</v>
      </c>
      <c r="B20" s="4"/>
      <c r="C20" s="4"/>
      <c r="D20" s="4"/>
      <c r="E20" s="33">
        <f>(E11+E18-E16)/12</f>
        <v>301369.47500000003</v>
      </c>
      <c r="F20" s="33">
        <f>(F13-F15+F18)/30</f>
        <v>112895.64</v>
      </c>
    </row>
    <row r="21" spans="1:6" ht="15">
      <c r="A21" s="34" t="s">
        <v>45</v>
      </c>
      <c r="B21" s="33">
        <f>B13-B16+B18</f>
        <v>3315696.9</v>
      </c>
      <c r="C21" s="33">
        <f>C13-C15+C18</f>
        <v>2031047.46</v>
      </c>
      <c r="D21" s="33">
        <f>D13-D15+D18</f>
        <v>2836592.46</v>
      </c>
      <c r="E21" s="33">
        <f>E13-E16+E18</f>
        <v>4033168.98</v>
      </c>
      <c r="F21" s="33">
        <f>F13-F15+F18</f>
        <v>3386869.2</v>
      </c>
    </row>
    <row r="22" spans="1:6" ht="15">
      <c r="A22" s="34" t="s">
        <v>46</v>
      </c>
      <c r="B22" s="33">
        <f>B13+B18</f>
        <v>3345696.9</v>
      </c>
      <c r="C22" s="33">
        <f>C13+C18</f>
        <v>3895615.6199999996</v>
      </c>
      <c r="D22" s="33">
        <f>D13+D18</f>
        <v>3979392.3</v>
      </c>
      <c r="E22" s="33">
        <f>E13+E18</f>
        <v>4063168.98</v>
      </c>
      <c r="F22" s="33">
        <f>F13+F18</f>
        <v>4188834</v>
      </c>
    </row>
    <row r="23" spans="1:6" ht="15">
      <c r="A23" s="35" t="s">
        <v>48</v>
      </c>
      <c r="B23" s="35"/>
      <c r="C23" s="35"/>
      <c r="D23" s="35"/>
      <c r="E23" s="35"/>
      <c r="F23" s="4"/>
    </row>
    <row r="24" spans="1:6" ht="15">
      <c r="A24" s="35" t="s">
        <v>49</v>
      </c>
      <c r="B24" s="35"/>
      <c r="C24" s="35"/>
      <c r="D24" s="35"/>
      <c r="E24" s="35"/>
      <c r="F24" s="4"/>
    </row>
    <row r="25" spans="1:6" ht="15">
      <c r="A25" s="36" t="s">
        <v>47</v>
      </c>
      <c r="B25" s="35"/>
      <c r="C25" s="35"/>
      <c r="D25" s="35"/>
      <c r="E25" s="35"/>
      <c r="F25" s="4"/>
    </row>
  </sheetData>
  <sheetProtection/>
  <mergeCells count="1">
    <mergeCell ref="A1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2015-07-07T21:29:54Z</cp:lastPrinted>
  <dcterms:created xsi:type="dcterms:W3CDTF">2015-07-07T18:01:02Z</dcterms:created>
  <dcterms:modified xsi:type="dcterms:W3CDTF">2015-07-29T17:29:36Z</dcterms:modified>
  <cp:category/>
  <cp:version/>
  <cp:contentType/>
  <cp:contentStatus/>
</cp:coreProperties>
</file>